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A1 RESTRANSA " sheetId="1" r:id="rId1"/>
  </sheets>
  <definedNames>
    <definedName name="_xlnm.Print_Titles" localSheetId="0">'A1 RESTRANSA '!$8:$10</definedName>
  </definedNames>
  <calcPr calcId="125725"/>
</workbook>
</file>

<file path=xl/calcChain.xml><?xml version="1.0" encoding="utf-8"?>
<calcChain xmlns="http://schemas.openxmlformats.org/spreadsheetml/2006/main">
  <c r="C38" i="1"/>
  <c r="C34"/>
  <c r="C35"/>
  <c r="D23"/>
  <c r="E22"/>
  <c r="E21" s="1"/>
  <c r="E20" l="1"/>
  <c r="D20" s="1"/>
  <c r="D21"/>
  <c r="D22"/>
  <c r="C39" l="1"/>
  <c r="E29"/>
  <c r="D29" s="1"/>
  <c r="D19"/>
  <c r="E18"/>
  <c r="E17" s="1"/>
  <c r="D17" s="1"/>
  <c r="E14"/>
  <c r="E13" s="1"/>
  <c r="D13" s="1"/>
  <c r="D30"/>
  <c r="D15"/>
  <c r="D26"/>
  <c r="D27"/>
  <c r="D18" l="1"/>
  <c r="E28"/>
  <c r="D28" s="1"/>
  <c r="E12"/>
  <c r="E11" s="1"/>
  <c r="D11" s="1"/>
  <c r="D14"/>
  <c r="E25" l="1"/>
  <c r="E24" s="1"/>
  <c r="E16" s="1"/>
  <c r="D12"/>
  <c r="D25" l="1"/>
  <c r="D24"/>
  <c r="D16" l="1"/>
  <c r="E31"/>
  <c r="C33" s="1"/>
  <c r="D31" l="1"/>
</calcChain>
</file>

<file path=xl/comments1.xml><?xml version="1.0" encoding="utf-8"?>
<comments xmlns="http://schemas.openxmlformats.org/spreadsheetml/2006/main">
  <authors>
    <author>larisa</author>
  </authors>
  <commentList>
    <comment ref="D15" authorId="0">
      <text>
        <r>
          <rPr>
            <b/>
            <sz val="9"/>
            <color indexed="81"/>
            <rFont val="Tahoma"/>
            <family val="2"/>
            <charset val="238"/>
          </rPr>
          <t>larisa:</t>
        </r>
        <r>
          <rPr>
            <sz val="9"/>
            <color indexed="81"/>
            <rFont val="Tahoma"/>
            <family val="2"/>
            <charset val="238"/>
          </rPr>
          <t xml:space="preserve">
Pod Babana si 
 DJ 725</t>
        </r>
      </text>
    </comment>
  </commentList>
</comments>
</file>

<file path=xl/sharedStrings.xml><?xml version="1.0" encoding="utf-8"?>
<sst xmlns="http://schemas.openxmlformats.org/spreadsheetml/2006/main" count="50" uniqueCount="43">
  <si>
    <t>CONSILIUL JUDETEAN ARGES</t>
  </si>
  <si>
    <t>Nr. crt.</t>
  </si>
  <si>
    <t>DENUMIRE INDICATORI</t>
  </si>
  <si>
    <t>COD</t>
  </si>
  <si>
    <t xml:space="preserve">TOTAL </t>
  </si>
  <si>
    <t>SUBVENTII</t>
  </si>
  <si>
    <t>.00.17</t>
  </si>
  <si>
    <t>Subventii de la bugetul de stat</t>
  </si>
  <si>
    <t>42.02.65</t>
  </si>
  <si>
    <t>SECTIUNEA DE FUNCTIONARE</t>
  </si>
  <si>
    <t>SECTIUNEA DE DEZVOLTARE</t>
  </si>
  <si>
    <t xml:space="preserve">TRANSPORTURI </t>
  </si>
  <si>
    <t xml:space="preserve">DRUMURI SI PODURI JUDETENE </t>
  </si>
  <si>
    <t>84.02.03.01</t>
  </si>
  <si>
    <t xml:space="preserve"> DEFICIT</t>
  </si>
  <si>
    <t>Finantare din excedentul bugetului local</t>
  </si>
  <si>
    <t>VENITURI - TOTAL</t>
  </si>
  <si>
    <t xml:space="preserve">TOTAL CHELTUIELI </t>
  </si>
  <si>
    <t>Subventii de la bugetul de stat pentru finantarea Programului National de Dezvoltare Locala</t>
  </si>
  <si>
    <t xml:space="preserve">Cheltuieli cu bunuri si servicii </t>
  </si>
  <si>
    <t xml:space="preserve">TRIM IV </t>
  </si>
  <si>
    <t>INFLUENTE</t>
  </si>
  <si>
    <t>LA BUGETUL LOCAL PE ANUL 2019</t>
  </si>
  <si>
    <t xml:space="preserve">  AN 2019</t>
  </si>
  <si>
    <t>50.02</t>
  </si>
  <si>
    <t xml:space="preserve">VENITURILE SECTIUNII DE DEZVOLTARE </t>
  </si>
  <si>
    <t>Cheltuieli de capital din care:</t>
  </si>
  <si>
    <t xml:space="preserve"> Cheltuieli de capital </t>
  </si>
  <si>
    <t xml:space="preserve"> Cheltuieli de capital (PNDL- buget stat)</t>
  </si>
  <si>
    <t xml:space="preserve">mii lei </t>
  </si>
  <si>
    <t>AUTORITATI PUBLICE SI ACTIUNI EXTERNE</t>
  </si>
  <si>
    <t>51.02.01.03</t>
  </si>
  <si>
    <t xml:space="preserve">CHELTUIELI DE CAPITAL  </t>
  </si>
  <si>
    <t>Modernizare DJ 703 B Serbanesti (DJ659) - Silistea, km 70+410 - 77+826, L=7,416 KM, in comunele Rociu si Cateasca</t>
  </si>
  <si>
    <t>Modernizare DJ 702 A Ciupa - Ratesti, Km 33+030-35+696</t>
  </si>
  <si>
    <t>Modernizare DJ 703  B Moraresti - Uda, km 17+753 - 20+253, L= 2,5 km, la Uda ( inclusiv consolidare)</t>
  </si>
  <si>
    <t>Modernizare pe DJ 725 Stoenesti - Dragoslavele, km 3+313-6+626, L = 3,313 km in comunele Stoenesti si Dragoslavele</t>
  </si>
  <si>
    <t xml:space="preserve">ASIGURARI SI ASISTENTA SOCIALA </t>
  </si>
  <si>
    <t>UNITATEA DE ASISTENTA MEDICO-SOCIALA DEDULESTI</t>
  </si>
  <si>
    <t>Alte transferuri  de capital catre institutii publice</t>
  </si>
  <si>
    <t>51.02.29</t>
  </si>
  <si>
    <t>68.02.12</t>
  </si>
  <si>
    <t>ANEXA  nr.1 la HCJ nr        /12.12.2019</t>
  </si>
</sst>
</file>

<file path=xl/styles.xml><?xml version="1.0" encoding="utf-8"?>
<styleSheet xmlns="http://schemas.openxmlformats.org/spreadsheetml/2006/main">
  <fonts count="19">
    <font>
      <sz val="10"/>
      <name val="Arial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2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0" fontId="13" fillId="0" borderId="0"/>
    <xf numFmtId="0" fontId="14" fillId="0" borderId="0"/>
  </cellStyleXfs>
  <cellXfs count="83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 applyBorder="1" applyAlignment="1">
      <alignment horizontal="center"/>
    </xf>
    <xf numFmtId="0" fontId="5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1" fillId="0" borderId="0" xfId="0" applyFont="1" applyFill="1" applyBorder="1"/>
    <xf numFmtId="0" fontId="5" fillId="0" borderId="0" xfId="0" applyFont="1" applyFill="1" applyBorder="1"/>
    <xf numFmtId="0" fontId="8" fillId="0" borderId="0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center"/>
    </xf>
    <xf numFmtId="0" fontId="6" fillId="2" borderId="0" xfId="0" applyFont="1" applyFill="1"/>
    <xf numFmtId="4" fontId="1" fillId="3" borderId="5" xfId="0" applyNumberFormat="1" applyFont="1" applyFill="1" applyBorder="1"/>
    <xf numFmtId="4" fontId="5" fillId="2" borderId="5" xfId="0" applyNumberFormat="1" applyFont="1" applyFill="1" applyBorder="1"/>
    <xf numFmtId="4" fontId="1" fillId="2" borderId="5" xfId="0" applyNumberFormat="1" applyFont="1" applyFill="1" applyBorder="1"/>
    <xf numFmtId="0" fontId="10" fillId="0" borderId="0" xfId="0" applyFont="1" applyFill="1" applyBorder="1"/>
    <xf numFmtId="4" fontId="11" fillId="2" borderId="5" xfId="0" applyNumberFormat="1" applyFont="1" applyFill="1" applyBorder="1"/>
    <xf numFmtId="0" fontId="10" fillId="0" borderId="0" xfId="0" applyFont="1" applyFill="1"/>
    <xf numFmtId="0" fontId="12" fillId="0" borderId="0" xfId="0" applyFont="1" applyFill="1" applyBorder="1"/>
    <xf numFmtId="0" fontId="15" fillId="0" borderId="0" xfId="0" applyFont="1" applyFill="1"/>
    <xf numFmtId="0" fontId="10" fillId="2" borderId="0" xfId="0" applyFont="1" applyFill="1"/>
    <xf numFmtId="0" fontId="1" fillId="0" borderId="2" xfId="0" applyFont="1" applyFill="1" applyBorder="1" applyAlignment="1">
      <alignment horizontal="center"/>
    </xf>
    <xf numFmtId="4" fontId="1" fillId="4" borderId="5" xfId="0" applyNumberFormat="1" applyFont="1" applyFill="1" applyBorder="1"/>
    <xf numFmtId="0" fontId="7" fillId="0" borderId="0" xfId="0" applyFont="1" applyFill="1" applyBorder="1" applyAlignment="1">
      <alignment horizontal="center"/>
    </xf>
    <xf numFmtId="0" fontId="1" fillId="0" borderId="3" xfId="0" applyFont="1" applyFill="1" applyBorder="1"/>
    <xf numFmtId="0" fontId="5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wrapText="1"/>
    </xf>
    <xf numFmtId="0" fontId="5" fillId="0" borderId="3" xfId="0" applyFont="1" applyFill="1" applyBorder="1"/>
    <xf numFmtId="0" fontId="1" fillId="0" borderId="5" xfId="0" applyFont="1" applyFill="1" applyBorder="1"/>
    <xf numFmtId="0" fontId="5" fillId="0" borderId="5" xfId="0" applyFont="1" applyFill="1" applyBorder="1" applyAlignment="1">
      <alignment horizontal="left" wrapText="1"/>
    </xf>
    <xf numFmtId="0" fontId="5" fillId="0" borderId="5" xfId="0" applyFont="1" applyFill="1" applyBorder="1" applyAlignment="1">
      <alignment horizontal="center" wrapText="1"/>
    </xf>
    <xf numFmtId="0" fontId="1" fillId="4" borderId="5" xfId="0" applyFont="1" applyFill="1" applyBorder="1"/>
    <xf numFmtId="0" fontId="1" fillId="0" borderId="6" xfId="0" applyFont="1" applyFill="1" applyBorder="1"/>
    <xf numFmtId="0" fontId="1" fillId="4" borderId="3" xfId="0" applyFont="1" applyFill="1" applyBorder="1"/>
    <xf numFmtId="0" fontId="1" fillId="4" borderId="2" xfId="0" applyFont="1" applyFill="1" applyBorder="1" applyAlignment="1">
      <alignment horizontal="center"/>
    </xf>
    <xf numFmtId="16" fontId="1" fillId="0" borderId="5" xfId="0" applyNumberFormat="1" applyFont="1" applyFill="1" applyBorder="1"/>
    <xf numFmtId="4" fontId="11" fillId="2" borderId="0" xfId="0" applyNumberFormat="1" applyFont="1" applyFill="1" applyBorder="1"/>
    <xf numFmtId="4" fontId="5" fillId="2" borderId="0" xfId="0" applyNumberFormat="1" applyFont="1" applyFill="1" applyBorder="1"/>
    <xf numFmtId="0" fontId="1" fillId="2" borderId="5" xfId="0" applyFont="1" applyFill="1" applyBorder="1"/>
    <xf numFmtId="0" fontId="9" fillId="2" borderId="3" xfId="0" applyFont="1" applyFill="1" applyBorder="1"/>
    <xf numFmtId="0" fontId="8" fillId="2" borderId="2" xfId="0" applyFont="1" applyFill="1" applyBorder="1" applyAlignment="1">
      <alignment horizontal="center"/>
    </xf>
    <xf numFmtId="0" fontId="10" fillId="2" borderId="5" xfId="0" applyFont="1" applyFill="1" applyBorder="1"/>
    <xf numFmtId="0" fontId="5" fillId="0" borderId="5" xfId="0" applyFont="1" applyFill="1" applyBorder="1" applyAlignment="1">
      <alignment wrapText="1"/>
    </xf>
    <xf numFmtId="0" fontId="9" fillId="2" borderId="3" xfId="0" applyFont="1" applyFill="1" applyBorder="1" applyAlignment="1">
      <alignment wrapText="1"/>
    </xf>
    <xf numFmtId="0" fontId="8" fillId="0" borderId="2" xfId="0" applyFont="1" applyFill="1" applyBorder="1" applyAlignment="1">
      <alignment horizontal="center"/>
    </xf>
    <xf numFmtId="0" fontId="9" fillId="0" borderId="3" xfId="0" applyFont="1" applyFill="1" applyBorder="1"/>
    <xf numFmtId="0" fontId="10" fillId="0" borderId="3" xfId="0" applyFont="1" applyFill="1" applyBorder="1" applyAlignment="1">
      <alignment wrapText="1"/>
    </xf>
    <xf numFmtId="0" fontId="9" fillId="4" borderId="3" xfId="0" applyFont="1" applyFill="1" applyBorder="1"/>
    <xf numFmtId="0" fontId="2" fillId="4" borderId="2" xfId="0" applyFont="1" applyFill="1" applyBorder="1" applyAlignment="1">
      <alignment horizontal="center"/>
    </xf>
    <xf numFmtId="4" fontId="1" fillId="0" borderId="5" xfId="0" applyNumberFormat="1" applyFont="1" applyFill="1" applyBorder="1"/>
    <xf numFmtId="0" fontId="1" fillId="2" borderId="5" xfId="0" applyFont="1" applyFill="1" applyBorder="1" applyAlignment="1">
      <alignment wrapText="1"/>
    </xf>
    <xf numFmtId="0" fontId="6" fillId="0" borderId="5" xfId="0" applyFont="1" applyFill="1" applyBorder="1"/>
    <xf numFmtId="0" fontId="5" fillId="0" borderId="5" xfId="0" applyFont="1" applyFill="1" applyBorder="1"/>
    <xf numFmtId="4" fontId="1" fillId="5" borderId="5" xfId="0" applyNumberFormat="1" applyFont="1" applyFill="1" applyBorder="1"/>
    <xf numFmtId="0" fontId="1" fillId="4" borderId="9" xfId="0" applyFont="1" applyFill="1" applyBorder="1" applyAlignment="1">
      <alignment wrapText="1"/>
    </xf>
    <xf numFmtId="4" fontId="1" fillId="4" borderId="8" xfId="0" applyNumberFormat="1" applyFont="1" applyFill="1" applyBorder="1"/>
    <xf numFmtId="0" fontId="1" fillId="5" borderId="5" xfId="0" applyFont="1" applyFill="1" applyBorder="1"/>
    <xf numFmtId="0" fontId="11" fillId="5" borderId="5" xfId="0" applyFont="1" applyFill="1" applyBorder="1"/>
    <xf numFmtId="0" fontId="11" fillId="5" borderId="2" xfId="0" applyFont="1" applyFill="1" applyBorder="1" applyAlignment="1">
      <alignment horizontal="center"/>
    </xf>
    <xf numFmtId="4" fontId="11" fillId="5" borderId="5" xfId="0" applyNumberFormat="1" applyFont="1" applyFill="1" applyBorder="1"/>
    <xf numFmtId="0" fontId="1" fillId="6" borderId="5" xfId="0" applyFont="1" applyFill="1" applyBorder="1"/>
    <xf numFmtId="0" fontId="1" fillId="6" borderId="5" xfId="0" applyFont="1" applyFill="1" applyBorder="1" applyAlignment="1">
      <alignment horizontal="center"/>
    </xf>
    <xf numFmtId="4" fontId="1" fillId="6" borderId="5" xfId="0" applyNumberFormat="1" applyFont="1" applyFill="1" applyBorder="1"/>
    <xf numFmtId="0" fontId="1" fillId="6" borderId="4" xfId="0" applyFont="1" applyFill="1" applyBorder="1"/>
    <xf numFmtId="0" fontId="1" fillId="6" borderId="6" xfId="0" applyFont="1" applyFill="1" applyBorder="1"/>
    <xf numFmtId="0" fontId="1" fillId="6" borderId="7" xfId="0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8" fillId="0" borderId="0" xfId="0" applyFont="1" applyAlignment="1"/>
    <xf numFmtId="0" fontId="5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5" fillId="0" borderId="0" xfId="0" applyFont="1" applyAlignment="1"/>
    <xf numFmtId="0" fontId="1" fillId="7" borderId="1" xfId="0" applyFont="1" applyFill="1" applyBorder="1" applyAlignment="1">
      <alignment wrapText="1"/>
    </xf>
    <xf numFmtId="0" fontId="1" fillId="7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1" fillId="7" borderId="2" xfId="0" applyFont="1" applyFill="1" applyBorder="1" applyAlignment="1">
      <alignment horizontal="center" wrapText="1"/>
    </xf>
    <xf numFmtId="0" fontId="1" fillId="7" borderId="3" xfId="0" applyFont="1" applyFill="1" applyBorder="1" applyAlignment="1">
      <alignment horizontal="center" wrapText="1"/>
    </xf>
    <xf numFmtId="0" fontId="1" fillId="7" borderId="4" xfId="0" applyFont="1" applyFill="1" applyBorder="1" applyAlignment="1">
      <alignment wrapText="1"/>
    </xf>
    <xf numFmtId="0" fontId="1" fillId="7" borderId="4" xfId="0" applyFont="1" applyFill="1" applyBorder="1" applyAlignment="1">
      <alignment horizontal="center"/>
    </xf>
    <xf numFmtId="0" fontId="2" fillId="7" borderId="4" xfId="0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/>
    </xf>
    <xf numFmtId="0" fontId="2" fillId="7" borderId="5" xfId="0" applyFont="1" applyFill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3"/>
  <sheetViews>
    <sheetView tabSelected="1" zoomScale="118" zoomScaleNormal="118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 activeCell="G13" sqref="G13"/>
    </sheetView>
  </sheetViews>
  <sheetFormatPr defaultRowHeight="12.75"/>
  <cols>
    <col min="1" max="1" width="5.140625" style="5" customWidth="1"/>
    <col min="2" max="2" width="47.140625" style="5" customWidth="1"/>
    <col min="3" max="3" width="9.5703125" style="20" customWidth="1"/>
    <col min="4" max="4" width="11.140625" style="5" customWidth="1"/>
    <col min="5" max="5" width="11" style="5" customWidth="1"/>
    <col min="6" max="6" width="10.28515625" style="5" bestFit="1" customWidth="1"/>
    <col min="7" max="7" width="10.140625" style="5" bestFit="1" customWidth="1"/>
    <col min="8" max="8" width="9.5703125" style="5" bestFit="1" customWidth="1"/>
    <col min="9" max="16384" width="9.140625" style="5"/>
  </cols>
  <sheetData>
    <row r="1" spans="1:6" s="2" customFormat="1">
      <c r="A1" s="1"/>
      <c r="B1" s="1" t="s">
        <v>0</v>
      </c>
      <c r="C1" s="1" t="s">
        <v>42</v>
      </c>
      <c r="D1" s="1"/>
    </row>
    <row r="2" spans="1:6" ht="18.75">
      <c r="A2" s="3"/>
      <c r="B2" s="67"/>
      <c r="C2" s="67"/>
      <c r="D2" s="4"/>
    </row>
    <row r="3" spans="1:6" ht="18.75">
      <c r="A3" s="3"/>
      <c r="B3" s="6"/>
      <c r="C3" s="7"/>
      <c r="D3" s="4"/>
      <c r="E3" s="4"/>
    </row>
    <row r="4" spans="1:6" ht="15.75">
      <c r="A4" s="24"/>
      <c r="B4" s="68" t="s">
        <v>21</v>
      </c>
      <c r="C4" s="68"/>
      <c r="D4" s="68"/>
      <c r="E4" s="68"/>
    </row>
    <row r="5" spans="1:6" ht="15.75">
      <c r="A5" s="68" t="s">
        <v>22</v>
      </c>
      <c r="B5" s="69"/>
      <c r="C5" s="69"/>
      <c r="D5" s="69"/>
      <c r="E5" s="69"/>
    </row>
    <row r="6" spans="1:6" ht="15.75">
      <c r="A6" s="68"/>
      <c r="B6" s="70"/>
      <c r="C6" s="70"/>
      <c r="D6" s="70"/>
      <c r="E6" s="70"/>
    </row>
    <row r="7" spans="1:6" ht="15.75">
      <c r="A7" s="8"/>
      <c r="B7" s="71"/>
      <c r="C7" s="72"/>
      <c r="D7" s="72"/>
      <c r="E7" s="72"/>
    </row>
    <row r="8" spans="1:6">
      <c r="A8" s="8"/>
      <c r="B8" s="9"/>
      <c r="C8" s="10"/>
      <c r="D8" s="4"/>
      <c r="E8" s="4" t="s">
        <v>29</v>
      </c>
    </row>
    <row r="9" spans="1:6" ht="28.5" customHeight="1">
      <c r="A9" s="73" t="s">
        <v>1</v>
      </c>
      <c r="B9" s="74" t="s">
        <v>2</v>
      </c>
      <c r="C9" s="75" t="s">
        <v>3</v>
      </c>
      <c r="D9" s="76" t="s">
        <v>23</v>
      </c>
      <c r="E9" s="77"/>
    </row>
    <row r="10" spans="1:6" ht="24.75" customHeight="1">
      <c r="A10" s="78"/>
      <c r="B10" s="79"/>
      <c r="C10" s="80"/>
      <c r="D10" s="81" t="s">
        <v>4</v>
      </c>
      <c r="E10" s="82" t="s">
        <v>20</v>
      </c>
      <c r="F10" s="12"/>
    </row>
    <row r="11" spans="1:6" ht="20.25" customHeight="1">
      <c r="A11" s="64"/>
      <c r="B11" s="65" t="s">
        <v>16</v>
      </c>
      <c r="C11" s="66"/>
      <c r="D11" s="63">
        <f>E11</f>
        <v>-51000</v>
      </c>
      <c r="E11" s="63">
        <f>E12</f>
        <v>-51000</v>
      </c>
      <c r="F11" s="12"/>
    </row>
    <row r="12" spans="1:6" ht="18" customHeight="1">
      <c r="A12" s="29"/>
      <c r="B12" s="27" t="s">
        <v>25</v>
      </c>
      <c r="C12" s="26"/>
      <c r="D12" s="13">
        <f t="shared" ref="D12:D31" si="0">E12</f>
        <v>-51000</v>
      </c>
      <c r="E12" s="14">
        <f>E13</f>
        <v>-51000</v>
      </c>
      <c r="F12" s="12"/>
    </row>
    <row r="13" spans="1:6" ht="19.5" customHeight="1">
      <c r="A13" s="11"/>
      <c r="B13" s="25" t="s">
        <v>5</v>
      </c>
      <c r="C13" s="26" t="s">
        <v>6</v>
      </c>
      <c r="D13" s="13">
        <f t="shared" si="0"/>
        <v>-51000</v>
      </c>
      <c r="E13" s="17">
        <f t="shared" ref="E13" si="1">E14</f>
        <v>-51000</v>
      </c>
      <c r="F13" s="12"/>
    </row>
    <row r="14" spans="1:6" ht="16.5" customHeight="1">
      <c r="A14" s="29"/>
      <c r="B14" s="28" t="s">
        <v>7</v>
      </c>
      <c r="C14" s="26">
        <v>42.02</v>
      </c>
      <c r="D14" s="13">
        <f t="shared" si="0"/>
        <v>-51000</v>
      </c>
      <c r="E14" s="15">
        <f>E15</f>
        <v>-51000</v>
      </c>
      <c r="F14" s="12"/>
    </row>
    <row r="15" spans="1:6" ht="30.75" customHeight="1">
      <c r="A15" s="29"/>
      <c r="B15" s="30" t="s">
        <v>18</v>
      </c>
      <c r="C15" s="31" t="s">
        <v>8</v>
      </c>
      <c r="D15" s="13">
        <f t="shared" si="0"/>
        <v>-51000</v>
      </c>
      <c r="E15" s="14">
        <v>-51000</v>
      </c>
      <c r="F15" s="12"/>
    </row>
    <row r="16" spans="1:6" ht="17.25" customHeight="1">
      <c r="A16" s="61"/>
      <c r="B16" s="61" t="s">
        <v>17</v>
      </c>
      <c r="C16" s="62" t="s">
        <v>24</v>
      </c>
      <c r="D16" s="63">
        <f t="shared" si="0"/>
        <v>-46784</v>
      </c>
      <c r="E16" s="63">
        <f>E24+E17+E20</f>
        <v>-46784</v>
      </c>
      <c r="F16" s="12"/>
    </row>
    <row r="17" spans="1:6" ht="17.25" customHeight="1">
      <c r="A17" s="32"/>
      <c r="B17" s="48" t="s">
        <v>30</v>
      </c>
      <c r="C17" s="49" t="s">
        <v>31</v>
      </c>
      <c r="D17" s="13">
        <f t="shared" si="0"/>
        <v>-20000</v>
      </c>
      <c r="E17" s="23">
        <f>E18</f>
        <v>-20000</v>
      </c>
      <c r="F17" s="12"/>
    </row>
    <row r="18" spans="1:6" ht="17.25" customHeight="1">
      <c r="A18" s="39"/>
      <c r="B18" s="40" t="s">
        <v>10</v>
      </c>
      <c r="C18" s="41"/>
      <c r="D18" s="13">
        <f t="shared" si="0"/>
        <v>-20000</v>
      </c>
      <c r="E18" s="15">
        <f>E19</f>
        <v>-20000</v>
      </c>
      <c r="F18" s="12"/>
    </row>
    <row r="19" spans="1:6" ht="17.25" customHeight="1">
      <c r="A19" s="39"/>
      <c r="B19" s="42" t="s">
        <v>32</v>
      </c>
      <c r="C19" s="41">
        <v>70</v>
      </c>
      <c r="D19" s="13">
        <f t="shared" si="0"/>
        <v>-20000</v>
      </c>
      <c r="E19" s="15">
        <v>-20000</v>
      </c>
      <c r="F19" s="12"/>
    </row>
    <row r="20" spans="1:6" ht="17.25" customHeight="1">
      <c r="A20" s="32"/>
      <c r="B20" s="48" t="s">
        <v>37</v>
      </c>
      <c r="C20" s="49">
        <v>68.02</v>
      </c>
      <c r="D20" s="23">
        <f t="shared" si="0"/>
        <v>10</v>
      </c>
      <c r="E20" s="23">
        <f>E21</f>
        <v>10</v>
      </c>
      <c r="F20" s="12"/>
    </row>
    <row r="21" spans="1:6" ht="27.75" customHeight="1">
      <c r="A21" s="39"/>
      <c r="B21" s="44" t="s">
        <v>38</v>
      </c>
      <c r="C21" s="45" t="s">
        <v>41</v>
      </c>
      <c r="D21" s="13">
        <f t="shared" si="0"/>
        <v>10</v>
      </c>
      <c r="E21" s="15">
        <f>E22</f>
        <v>10</v>
      </c>
      <c r="F21" s="12"/>
    </row>
    <row r="22" spans="1:6" ht="17.25" customHeight="1">
      <c r="A22" s="39"/>
      <c r="B22" s="46" t="s">
        <v>10</v>
      </c>
      <c r="C22" s="45"/>
      <c r="D22" s="13">
        <f t="shared" si="0"/>
        <v>10</v>
      </c>
      <c r="E22" s="15">
        <f>E23</f>
        <v>10</v>
      </c>
      <c r="F22" s="12"/>
    </row>
    <row r="23" spans="1:6" ht="18" customHeight="1">
      <c r="A23" s="39"/>
      <c r="B23" s="47" t="s">
        <v>39</v>
      </c>
      <c r="C23" s="45" t="s">
        <v>40</v>
      </c>
      <c r="D23" s="13">
        <f t="shared" si="0"/>
        <v>10</v>
      </c>
      <c r="E23" s="15">
        <v>10</v>
      </c>
      <c r="F23" s="12"/>
    </row>
    <row r="24" spans="1:6" ht="18.75" customHeight="1">
      <c r="A24" s="32"/>
      <c r="B24" s="34" t="s">
        <v>11</v>
      </c>
      <c r="C24" s="35">
        <v>84.02</v>
      </c>
      <c r="D24" s="13">
        <f t="shared" si="0"/>
        <v>-26794</v>
      </c>
      <c r="E24" s="23">
        <f t="shared" ref="E24" si="2">E25</f>
        <v>-26794</v>
      </c>
    </row>
    <row r="25" spans="1:6" ht="14.25" customHeight="1">
      <c r="A25" s="36"/>
      <c r="B25" s="25" t="s">
        <v>12</v>
      </c>
      <c r="C25" s="26" t="s">
        <v>13</v>
      </c>
      <c r="D25" s="13">
        <f t="shared" si="0"/>
        <v>-26794</v>
      </c>
      <c r="E25" s="15">
        <f>E28</f>
        <v>-26794</v>
      </c>
    </row>
    <row r="26" spans="1:6" ht="16.5" hidden="1" customHeight="1">
      <c r="A26" s="29"/>
      <c r="B26" s="33" t="s">
        <v>9</v>
      </c>
      <c r="C26" s="26"/>
      <c r="D26" s="13">
        <f t="shared" si="0"/>
        <v>0</v>
      </c>
      <c r="E26" s="15"/>
    </row>
    <row r="27" spans="1:6" ht="14.25" hidden="1" customHeight="1">
      <c r="A27" s="29"/>
      <c r="B27" s="28" t="s">
        <v>19</v>
      </c>
      <c r="C27" s="26">
        <v>20</v>
      </c>
      <c r="D27" s="13">
        <f t="shared" si="0"/>
        <v>0</v>
      </c>
      <c r="E27" s="15"/>
    </row>
    <row r="28" spans="1:6" ht="13.5" customHeight="1">
      <c r="A28" s="29"/>
      <c r="B28" s="25" t="s">
        <v>10</v>
      </c>
      <c r="C28" s="22"/>
      <c r="D28" s="13">
        <f t="shared" si="0"/>
        <v>-26794</v>
      </c>
      <c r="E28" s="15">
        <f>E29+E30</f>
        <v>-26794</v>
      </c>
    </row>
    <row r="29" spans="1:6" ht="18.75" customHeight="1">
      <c r="A29" s="29"/>
      <c r="B29" s="28" t="s">
        <v>28</v>
      </c>
      <c r="C29" s="26"/>
      <c r="D29" s="13">
        <f t="shared" si="0"/>
        <v>-31000</v>
      </c>
      <c r="E29" s="15">
        <f>-51000+20000</f>
        <v>-31000</v>
      </c>
    </row>
    <row r="30" spans="1:6" ht="18.75" customHeight="1">
      <c r="A30" s="29"/>
      <c r="B30" s="28" t="s">
        <v>27</v>
      </c>
      <c r="C30" s="26"/>
      <c r="D30" s="13">
        <f t="shared" si="0"/>
        <v>4206</v>
      </c>
      <c r="E30" s="15">
        <v>4206</v>
      </c>
    </row>
    <row r="31" spans="1:6" ht="18.75" customHeight="1">
      <c r="A31" s="57"/>
      <c r="B31" s="58" t="s">
        <v>14</v>
      </c>
      <c r="C31" s="59"/>
      <c r="D31" s="54">
        <f t="shared" si="0"/>
        <v>-4216</v>
      </c>
      <c r="E31" s="60">
        <f>E11-E16</f>
        <v>-4216</v>
      </c>
    </row>
    <row r="32" spans="1:6" ht="17.25" customHeight="1" thickBot="1">
      <c r="A32" s="16"/>
      <c r="B32" s="19"/>
      <c r="C32" s="19"/>
      <c r="D32" s="21"/>
      <c r="E32" s="38"/>
    </row>
    <row r="33" spans="1:5" ht="22.5" customHeight="1">
      <c r="A33" s="18"/>
      <c r="B33" s="55" t="s">
        <v>15</v>
      </c>
      <c r="C33" s="56">
        <f>-E31</f>
        <v>4216</v>
      </c>
      <c r="D33" s="21"/>
      <c r="E33" s="37"/>
    </row>
    <row r="34" spans="1:5" ht="22.5" customHeight="1">
      <c r="A34" s="18"/>
      <c r="B34" s="32" t="s">
        <v>37</v>
      </c>
      <c r="C34" s="23">
        <f>10</f>
        <v>10</v>
      </c>
      <c r="D34" s="21"/>
      <c r="E34" s="37"/>
    </row>
    <row r="35" spans="1:5" ht="30" customHeight="1">
      <c r="A35" s="18"/>
      <c r="B35" s="51" t="s">
        <v>38</v>
      </c>
      <c r="C35" s="50">
        <f>10</f>
        <v>10</v>
      </c>
      <c r="D35" s="21"/>
      <c r="E35" s="37"/>
    </row>
    <row r="36" spans="1:5" ht="18.75" customHeight="1">
      <c r="A36" s="18"/>
      <c r="B36" s="29" t="s">
        <v>10</v>
      </c>
      <c r="C36" s="50">
        <v>10</v>
      </c>
      <c r="D36" s="21"/>
      <c r="E36" s="37"/>
    </row>
    <row r="37" spans="1:5" ht="18" customHeight="1">
      <c r="A37" s="18"/>
      <c r="B37" s="43" t="s">
        <v>39</v>
      </c>
      <c r="C37" s="50">
        <v>10</v>
      </c>
      <c r="D37" s="21"/>
      <c r="E37" s="37"/>
    </row>
    <row r="38" spans="1:5" ht="19.5" customHeight="1">
      <c r="A38" s="18"/>
      <c r="B38" s="34" t="s">
        <v>11</v>
      </c>
      <c r="C38" s="23">
        <f>C39</f>
        <v>4206</v>
      </c>
      <c r="D38" s="18"/>
      <c r="E38" s="4"/>
    </row>
    <row r="39" spans="1:5" ht="14.25" customHeight="1">
      <c r="A39" s="18"/>
      <c r="B39" s="39" t="s">
        <v>26</v>
      </c>
      <c r="C39" s="15">
        <f>C40+C41+C42+C43</f>
        <v>4206</v>
      </c>
      <c r="D39" s="18"/>
      <c r="E39" s="4"/>
    </row>
    <row r="40" spans="1:5" ht="38.25">
      <c r="B40" s="43" t="s">
        <v>33</v>
      </c>
      <c r="C40" s="52">
        <v>2000</v>
      </c>
    </row>
    <row r="41" spans="1:5" ht="15" customHeight="1">
      <c r="B41" s="43" t="s">
        <v>34</v>
      </c>
      <c r="C41" s="53">
        <v>1500</v>
      </c>
    </row>
    <row r="42" spans="1:5" ht="24.75" customHeight="1">
      <c r="B42" s="43" t="s">
        <v>35</v>
      </c>
      <c r="C42" s="53">
        <v>400</v>
      </c>
    </row>
    <row r="43" spans="1:5" ht="26.25" customHeight="1">
      <c r="B43" s="43" t="s">
        <v>36</v>
      </c>
      <c r="C43" s="53">
        <v>306</v>
      </c>
    </row>
  </sheetData>
  <mergeCells count="7">
    <mergeCell ref="D9:E9"/>
    <mergeCell ref="A9:A10"/>
    <mergeCell ref="B2:C2"/>
    <mergeCell ref="A5:E5"/>
    <mergeCell ref="A6:E6"/>
    <mergeCell ref="B7:E7"/>
    <mergeCell ref="B4:E4"/>
  </mergeCells>
  <pageMargins left="0.39" right="0.16" top="0.27" bottom="0.24" header="0.17" footer="0.2"/>
  <pageSetup paperSize="9" orientation="portrait" r:id="rId1"/>
  <headerFooter alignWithMargins="0">
    <oddFooter>Page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A1 RESTRANSA </vt:lpstr>
      <vt:lpstr>'A1 RESTRANSA 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larisa</cp:lastModifiedBy>
  <cp:lastPrinted>2019-12-05T07:25:42Z</cp:lastPrinted>
  <dcterms:created xsi:type="dcterms:W3CDTF">2019-08-13T05:33:03Z</dcterms:created>
  <dcterms:modified xsi:type="dcterms:W3CDTF">2019-12-05T08:55:03Z</dcterms:modified>
</cp:coreProperties>
</file>